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ippr\Downloads\"/>
    </mc:Choice>
  </mc:AlternateContent>
  <xr:revisionPtr revIDLastSave="0" documentId="13_ncr:1_{E8DD110C-B227-478C-94FA-868FE0100F07}" xr6:coauthVersionLast="47" xr6:coauthVersionMax="47" xr10:uidLastSave="{00000000-0000-0000-0000-000000000000}"/>
  <bookViews>
    <workbookView xWindow="28680" yWindow="-120" windowWidth="29040" windowHeight="15720" xr2:uid="{64CED1E3-EBAC-4665-B9CA-81321F0B3D07}"/>
  </bookViews>
  <sheets>
    <sheet name="Kontingent 2026" sheetId="1" r:id="rId1"/>
  </sheets>
  <calcPr calcId="191028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9" i="1"/>
  <c r="D20" i="1"/>
  <c r="D21" i="1"/>
  <c r="D28" i="1"/>
  <c r="D29" i="1" s="1"/>
  <c r="D30" i="1" s="1"/>
  <c r="D11" i="1"/>
  <c r="D10" i="1"/>
  <c r="D22" i="1" l="1"/>
  <c r="D23" i="1" s="1"/>
  <c r="D12" i="1"/>
  <c r="D13" i="1" s="1"/>
</calcChain>
</file>

<file path=xl/sharedStrings.xml><?xml version="1.0" encoding="utf-8"?>
<sst xmlns="http://schemas.openxmlformats.org/spreadsheetml/2006/main" count="141" uniqueCount="48">
  <si>
    <t>FDA Kontingentberegner 2026</t>
  </si>
  <si>
    <t>Fordele ved medlemskab af FDA</t>
  </si>
  <si>
    <t>PM</t>
  </si>
  <si>
    <t>SM</t>
  </si>
  <si>
    <t>PF</t>
  </si>
  <si>
    <r>
      <rPr>
        <sz val="8"/>
        <color rgb="FF231F20"/>
        <rFont val="Gadugi"/>
        <family val="2"/>
      </rPr>
      <t>Politisk repræsentation</t>
    </r>
  </si>
  <si>
    <t>✅</t>
  </si>
  <si>
    <r>
      <rPr>
        <b/>
        <sz val="12.5"/>
        <color rgb="FF231F20"/>
        <rFont val="Segoe UI Symbol"/>
        <family val="2"/>
      </rPr>
      <t>✅</t>
    </r>
  </si>
  <si>
    <t>Indtast antal medlemmer</t>
  </si>
  <si>
    <r>
      <rPr>
        <sz val="8"/>
        <color rgb="FF231F20"/>
        <rFont val="Gadugi"/>
        <family val="2"/>
      </rPr>
      <t>Arbejdsskadeforsikring</t>
    </r>
  </si>
  <si>
    <r>
      <rPr>
        <b/>
        <sz val="8.5"/>
        <color rgb="FF231F20"/>
        <rFont val="Segoe UI Symbol"/>
        <family val="2"/>
      </rPr>
      <t>❌</t>
    </r>
  </si>
  <si>
    <r>
      <rPr>
        <sz val="8"/>
        <color rgb="FF231F20"/>
        <rFont val="Gadugi"/>
        <family val="2"/>
      </rPr>
      <t>Mulighed for bestyrelses- og ledelsesansvarsforsikring</t>
    </r>
  </si>
  <si>
    <t>Premium medlemskab (PM)</t>
  </si>
  <si>
    <r>
      <rPr>
        <sz val="8"/>
        <color rgb="FF231F20"/>
        <rFont val="Gadugi"/>
        <family val="2"/>
      </rPr>
      <t>Nyhedsbreve</t>
    </r>
  </si>
  <si>
    <t>Grundkontingent</t>
  </si>
  <si>
    <r>
      <rPr>
        <sz val="8"/>
        <color rgb="FF231F20"/>
        <rFont val="Gadugi"/>
        <family val="2"/>
      </rPr>
      <t>Informationsmateriale og infofoldere</t>
    </r>
  </si>
  <si>
    <t xml:space="preserve">Kontingent </t>
  </si>
  <si>
    <r>
      <rPr>
        <sz val="8"/>
        <color rgb="FF231F20"/>
        <rFont val="Gadugi"/>
        <family val="2"/>
      </rPr>
      <t>Deltagelse i Inspirationsdag og landsmøde</t>
    </r>
  </si>
  <si>
    <t>Bidrag til politisk fond</t>
  </si>
  <si>
    <r>
      <rPr>
        <sz val="8"/>
        <color rgb="FF231F20"/>
        <rFont val="Gadugi"/>
        <family val="2"/>
      </rPr>
      <t>Deltagelse i Leverandørdage</t>
    </r>
  </si>
  <si>
    <t>Bidrag til juridisk fond</t>
  </si>
  <si>
    <r>
      <rPr>
        <sz val="8"/>
        <color rgb="FF231F20"/>
        <rFont val="Gadugi"/>
        <family val="2"/>
      </rPr>
      <t>Deltagelse i medlemsmøder</t>
    </r>
  </si>
  <si>
    <t>Samlet betaling 2026</t>
  </si>
  <si>
    <r>
      <rPr>
        <sz val="8"/>
        <color rgb="FF231F20"/>
        <rFont val="Gadugi"/>
        <family val="2"/>
      </rPr>
      <t>Deltagelse i forretningsførernetværk</t>
    </r>
  </si>
  <si>
    <t>Gennemsnit pr. tilslutning</t>
  </si>
  <si>
    <r>
      <rPr>
        <sz val="8"/>
        <color rgb="FF231F20"/>
        <rFont val="Gadugi"/>
        <family val="2"/>
      </rPr>
      <t>Deltagelse i formandsnetværk</t>
    </r>
  </si>
  <si>
    <r>
      <rPr>
        <sz val="8"/>
        <color rgb="FF231F20"/>
        <rFont val="Gadugi"/>
        <family val="2"/>
      </rPr>
      <t>Deltagelse i øvrige onlinemøder og fysiske arrangementer</t>
    </r>
  </si>
  <si>
    <r>
      <rPr>
        <sz val="8"/>
        <color rgb="FF231F20"/>
        <rFont val="Gadugi"/>
        <family val="2"/>
      </rPr>
      <t>Rabat ifm. el-samarbejdsaftale</t>
    </r>
  </si>
  <si>
    <r>
      <rPr>
        <sz val="8"/>
        <color rgb="FF231F20"/>
        <rFont val="Gadugi"/>
        <family val="2"/>
      </rPr>
      <t>Rabat ifm. markedsføringssamarbejdsaftale</t>
    </r>
  </si>
  <si>
    <t>Standard medlemskab (SM)</t>
  </si>
  <si>
    <r>
      <rPr>
        <sz val="8"/>
        <color rgb="FF231F20"/>
        <rFont val="Gadugi"/>
        <family val="2"/>
      </rPr>
      <t>Rabat på sikkerhedspakker</t>
    </r>
  </si>
  <si>
    <r>
      <rPr>
        <sz val="8"/>
        <color rgb="FF231F20"/>
        <rFont val="Gadugi"/>
        <family val="2"/>
      </rPr>
      <t>Rabat på musiktjeneste</t>
    </r>
  </si>
  <si>
    <r>
      <rPr>
        <sz val="8"/>
        <color rgb="FF231F20"/>
        <rFont val="Gadugi"/>
        <family val="2"/>
      </rPr>
      <t>Rabat på fælles modemindkøb</t>
    </r>
  </si>
  <si>
    <r>
      <rPr>
        <sz val="8"/>
        <color rgb="FF231F20"/>
        <rFont val="Gadugi"/>
        <family val="2"/>
      </rPr>
      <t>Deltagelse på Hybridfiberalliancen.dk</t>
    </r>
  </si>
  <si>
    <r>
      <rPr>
        <sz val="8"/>
        <color rgb="FF231F20"/>
        <rFont val="Gadugi"/>
        <family val="2"/>
      </rPr>
      <t>Rabat ifm. qLER-samarbejdsaftale</t>
    </r>
  </si>
  <si>
    <r>
      <rPr>
        <sz val="8"/>
        <color rgb="FF231F20"/>
        <rFont val="Gadugi"/>
        <family val="2"/>
      </rPr>
      <t>Rabat på NIS2-platform</t>
    </r>
  </si>
  <si>
    <r>
      <rPr>
        <sz val="8"/>
        <color rgb="FF231F20"/>
        <rFont val="Gadugi"/>
        <family val="2"/>
      </rPr>
      <t>Telefonisk rådgivning hos FDA</t>
    </r>
  </si>
  <si>
    <r>
      <rPr>
        <sz val="8"/>
        <color rgb="FF231F20"/>
        <rFont val="Gadugi"/>
        <family val="2"/>
      </rPr>
      <t>Skriftlig rådgivning hos FDA</t>
    </r>
  </si>
  <si>
    <r>
      <rPr>
        <sz val="8"/>
        <color rgb="FF231F20"/>
        <rFont val="Gadugi"/>
        <family val="2"/>
      </rPr>
      <t>Juridisk rådgivning hos FDA</t>
    </r>
  </si>
  <si>
    <r>
      <rPr>
        <sz val="8"/>
        <color rgb="FF231F20"/>
        <rFont val="Gadugi"/>
        <family val="2"/>
      </rPr>
      <t>Teknisk rådgivning hos FDA</t>
    </r>
  </si>
  <si>
    <t>Deltagelse i Politisk Fond (PF)</t>
  </si>
  <si>
    <r>
      <rPr>
        <sz val="8"/>
        <color rgb="FF231F20"/>
        <rFont val="Gadugi"/>
        <family val="2"/>
      </rPr>
      <t>Rabat på advokatbistand</t>
    </r>
  </si>
  <si>
    <r>
      <rPr>
        <sz val="8"/>
        <color rgb="FF231F20"/>
        <rFont val="Gadugi"/>
        <family val="2"/>
      </rPr>
      <t>Mulighed for at få hjælp af Juridisk Fond</t>
    </r>
  </si>
  <si>
    <r>
      <rPr>
        <sz val="8"/>
        <color rgb="FF231F20"/>
        <rFont val="Gadugi"/>
        <family val="2"/>
      </rPr>
      <t>Dirigent og stemmesedler</t>
    </r>
  </si>
  <si>
    <r>
      <rPr>
        <sz val="8"/>
        <color rgb="FF231F20"/>
        <rFont val="Gadugi"/>
        <family val="2"/>
      </rPr>
      <t>Inkassoservice</t>
    </r>
  </si>
  <si>
    <r>
      <rPr>
        <sz val="8"/>
        <color rgb="FF231F20"/>
        <rFont val="Gadugi"/>
        <family val="2"/>
      </rPr>
      <t>Mulighed for regnskabsføring</t>
    </r>
  </si>
  <si>
    <r>
      <rPr>
        <sz val="8"/>
        <color rgb="FF231F20"/>
        <rFont val="Gadugi"/>
        <family val="2"/>
      </rPr>
      <t>Gratis adgang til Mediawatch og IT Watch</t>
    </r>
  </si>
  <si>
    <t>Alle priser er eksl. 25%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</si>
</sst>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FF9933"/>
      <name val="Aptos Narrow"/>
      <family val="2"/>
      <scheme val="minor"/>
    </font>
    <font>
      <sz val="8"/>
      <name val="Gadugi"/>
      <family val="2"/>
    </font>
    <font>
      <sz val="8"/>
      <color rgb="FF231F20"/>
      <name val="Gadugi"/>
      <family val="2"/>
    </font>
    <font>
      <b/>
      <sz val="12.5"/>
      <color theme="1"/>
      <name val="Segoe UI Symbol"/>
      <family val="2"/>
    </font>
    <font>
      <b/>
      <sz val="12.5"/>
      <name val="Segoe UI Symbol"/>
      <family val="2"/>
    </font>
    <font>
      <b/>
      <sz val="12.5"/>
      <color rgb="FF231F20"/>
      <name val="Segoe UI Symbol"/>
      <family val="2"/>
    </font>
    <font>
      <b/>
      <sz val="8.5"/>
      <name val="Segoe UI Symbol"/>
      <family val="2"/>
    </font>
    <font>
      <b/>
      <sz val="8.5"/>
      <color rgb="FF231F20"/>
      <name val="Segoe UI Symbol"/>
      <family val="2"/>
    </font>
    <font>
      <b/>
      <sz val="11"/>
      <color theme="0"/>
      <name val="Aptos Narrow"/>
      <family val="2"/>
      <scheme val="minor"/>
    </font>
    <font>
      <b/>
      <sz val="11"/>
      <color rgb="FF231F20"/>
      <name val="Gadugi"/>
      <family val="2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596BE"/>
        <bgColor indexed="64"/>
      </patternFill>
    </fill>
    <fill>
      <patternFill patternType="solid">
        <fgColor rgb="FFACD8E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1" applyNumberFormat="1" applyFont="1" applyFill="1"/>
    <xf numFmtId="0" fontId="4" fillId="2" borderId="0" xfId="1" applyNumberFormat="1" applyFont="1" applyFill="1" applyAlignment="1">
      <alignment horizontal="left" indent="2"/>
    </xf>
    <xf numFmtId="43" fontId="4" fillId="2" borderId="0" xfId="1" applyFont="1" applyFill="1"/>
    <xf numFmtId="43" fontId="5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indent="2"/>
    </xf>
    <xf numFmtId="0" fontId="15" fillId="2" borderId="0" xfId="1" applyNumberFormat="1" applyFont="1" applyFill="1" applyBorder="1" applyAlignment="1"/>
    <xf numFmtId="43" fontId="15" fillId="2" borderId="0" xfId="1" applyFont="1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5" xfId="0" applyFont="1" applyFill="1" applyBorder="1"/>
    <xf numFmtId="0" fontId="0" fillId="2" borderId="6" xfId="0" applyFill="1" applyBorder="1"/>
    <xf numFmtId="0" fontId="3" fillId="2" borderId="7" xfId="0" applyFont="1" applyFill="1" applyBorder="1"/>
    <xf numFmtId="0" fontId="0" fillId="2" borderId="8" xfId="0" applyFill="1" applyBorder="1"/>
    <xf numFmtId="0" fontId="4" fillId="2" borderId="9" xfId="1" applyNumberFormat="1" applyFont="1" applyFill="1" applyBorder="1" applyAlignment="1">
      <alignment horizontal="left" indent="2"/>
    </xf>
    <xf numFmtId="43" fontId="4" fillId="2" borderId="9" xfId="1" applyFont="1" applyFill="1" applyBorder="1"/>
    <xf numFmtId="0" fontId="3" fillId="2" borderId="10" xfId="0" applyFont="1" applyFill="1" applyBorder="1"/>
    <xf numFmtId="0" fontId="4" fillId="2" borderId="4" xfId="1" applyNumberFormat="1" applyFont="1" applyFill="1" applyBorder="1" applyAlignment="1">
      <alignment horizontal="left" indent="2"/>
    </xf>
    <xf numFmtId="43" fontId="4" fillId="2" borderId="4" xfId="1" applyFont="1" applyFill="1" applyBorder="1"/>
    <xf numFmtId="43" fontId="5" fillId="2" borderId="9" xfId="1" applyFont="1" applyFill="1" applyBorder="1"/>
    <xf numFmtId="43" fontId="5" fillId="2" borderId="4" xfId="1" applyFont="1" applyFill="1" applyBorder="1"/>
    <xf numFmtId="164" fontId="3" fillId="2" borderId="9" xfId="1" applyNumberFormat="1" applyFont="1" applyFill="1" applyBorder="1"/>
    <xf numFmtId="0" fontId="15" fillId="2" borderId="9" xfId="1" applyNumberFormat="1" applyFont="1" applyFill="1" applyBorder="1" applyAlignment="1"/>
    <xf numFmtId="0" fontId="15" fillId="2" borderId="9" xfId="1" applyNumberFormat="1" applyFont="1" applyFill="1" applyBorder="1"/>
    <xf numFmtId="0" fontId="2" fillId="2" borderId="9" xfId="0" applyFont="1" applyFill="1" applyBorder="1"/>
    <xf numFmtId="0" fontId="13" fillId="2" borderId="0" xfId="0" applyFont="1" applyFill="1" applyAlignment="1">
      <alignment horizontal="left" indent="2"/>
    </xf>
    <xf numFmtId="43" fontId="13" fillId="2" borderId="0" xfId="1" applyFont="1" applyFill="1" applyBorder="1"/>
    <xf numFmtId="0" fontId="13" fillId="2" borderId="0" xfId="1" applyNumberFormat="1" applyFont="1" applyFill="1" applyBorder="1" applyAlignment="1">
      <alignment horizontal="left" indent="2"/>
    </xf>
    <xf numFmtId="49" fontId="13" fillId="2" borderId="0" xfId="1" applyNumberFormat="1" applyFont="1" applyFill="1" applyBorder="1" applyAlignment="1">
      <alignment horizontal="right" indent="1"/>
    </xf>
    <xf numFmtId="164" fontId="16" fillId="4" borderId="0" xfId="1" applyNumberFormat="1" applyFont="1" applyFill="1" applyBorder="1" applyAlignment="1" applyProtection="1">
      <alignment horizontal="left" vertical="center" indent="2"/>
      <protection locked="0"/>
    </xf>
    <xf numFmtId="43" fontId="13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ACD8E6"/>
      <color rgb="FFFF9933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4623-73E9-4984-9819-49744DE3B960}">
  <dimension ref="A1:O34"/>
  <sheetViews>
    <sheetView tabSelected="1" zoomScaleNormal="100" workbookViewId="0">
      <selection activeCell="D4" sqref="D4"/>
    </sheetView>
  </sheetViews>
  <sheetFormatPr defaultColWidth="0" defaultRowHeight="14.4" zeroHeight="1" x14ac:dyDescent="0.3"/>
  <cols>
    <col min="1" max="1" width="6.44140625" customWidth="1"/>
    <col min="2" max="2" width="3.44140625" customWidth="1"/>
    <col min="3" max="3" width="31.5546875" bestFit="1" customWidth="1"/>
    <col min="4" max="4" width="16.33203125" customWidth="1"/>
    <col min="5" max="5" width="3.44140625" customWidth="1"/>
    <col min="6" max="7" width="8.88671875" customWidth="1"/>
    <col min="8" max="8" width="40" customWidth="1"/>
    <col min="9" max="12" width="8.88671875" customWidth="1"/>
    <col min="13" max="15" width="0" hidden="1" customWidth="1"/>
    <col min="16" max="16384" width="8.88671875" hidden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4.6" customHeight="1" x14ac:dyDescent="0.5">
      <c r="A2" s="1"/>
      <c r="B2" s="41" t="s">
        <v>0</v>
      </c>
      <c r="C2" s="41"/>
      <c r="D2" s="41"/>
      <c r="E2" s="41"/>
      <c r="F2" s="1"/>
      <c r="G2" s="1"/>
      <c r="H2" s="12" t="s">
        <v>1</v>
      </c>
      <c r="I2" s="13" t="s">
        <v>2</v>
      </c>
      <c r="J2" s="14" t="s">
        <v>3</v>
      </c>
      <c r="K2" s="14" t="s">
        <v>4</v>
      </c>
      <c r="L2" s="1"/>
      <c r="M2" s="1"/>
      <c r="N2" s="1"/>
      <c r="O2" s="1"/>
    </row>
    <row r="3" spans="1:15" ht="20.399999999999999" x14ac:dyDescent="0.3">
      <c r="A3" s="1"/>
      <c r="B3" s="1"/>
      <c r="C3" s="1"/>
      <c r="D3" s="1"/>
      <c r="E3" s="1"/>
      <c r="F3" s="1"/>
      <c r="G3" s="1"/>
      <c r="H3" s="8" t="s">
        <v>5</v>
      </c>
      <c r="I3" s="7" t="s">
        <v>6</v>
      </c>
      <c r="J3" s="9" t="s">
        <v>7</v>
      </c>
      <c r="K3" s="9" t="s">
        <v>7</v>
      </c>
      <c r="L3" s="1"/>
      <c r="M3" s="1"/>
      <c r="N3" s="1"/>
      <c r="O3" s="1"/>
    </row>
    <row r="4" spans="1:15" ht="20.399999999999999" x14ac:dyDescent="0.3">
      <c r="A4" s="1"/>
      <c r="B4" s="1"/>
      <c r="C4" s="15" t="s">
        <v>8</v>
      </c>
      <c r="D4" s="39">
        <v>258</v>
      </c>
      <c r="E4" s="1"/>
      <c r="F4" s="1"/>
      <c r="G4" s="1"/>
      <c r="H4" s="8" t="s">
        <v>9</v>
      </c>
      <c r="I4" s="7" t="s">
        <v>6</v>
      </c>
      <c r="J4" s="9" t="s">
        <v>7</v>
      </c>
      <c r="K4" s="11" t="s">
        <v>10</v>
      </c>
      <c r="L4" s="1"/>
      <c r="M4" s="1"/>
      <c r="N4" s="1"/>
      <c r="O4" s="1"/>
    </row>
    <row r="5" spans="1:15" ht="21" thickBot="1" x14ac:dyDescent="0.35">
      <c r="A5" s="1"/>
      <c r="B5" s="1"/>
      <c r="C5" s="15"/>
      <c r="D5" s="1"/>
      <c r="E5" s="1"/>
      <c r="F5" s="1"/>
      <c r="G5" s="1"/>
      <c r="H5" s="8"/>
      <c r="I5" s="7"/>
      <c r="J5" s="9"/>
      <c r="K5" s="11"/>
      <c r="L5" s="1"/>
      <c r="M5" s="1"/>
      <c r="N5" s="1"/>
      <c r="O5" s="1"/>
    </row>
    <row r="6" spans="1:15" ht="20.399999999999999" x14ac:dyDescent="0.3">
      <c r="A6" s="1"/>
      <c r="B6" s="18"/>
      <c r="C6" s="19"/>
      <c r="D6" s="19"/>
      <c r="E6" s="20"/>
      <c r="F6" s="1"/>
      <c r="G6" s="1"/>
      <c r="H6" s="8" t="s">
        <v>11</v>
      </c>
      <c r="I6" s="7" t="s">
        <v>6</v>
      </c>
      <c r="J6" s="9" t="s">
        <v>7</v>
      </c>
      <c r="K6" s="11" t="s">
        <v>10</v>
      </c>
      <c r="L6" s="1"/>
      <c r="M6" s="1"/>
      <c r="N6" s="1"/>
      <c r="O6" s="1"/>
    </row>
    <row r="7" spans="1:15" ht="21" thickBot="1" x14ac:dyDescent="0.4">
      <c r="A7" s="1"/>
      <c r="B7" s="21"/>
      <c r="C7" s="33" t="s">
        <v>12</v>
      </c>
      <c r="D7" s="34"/>
      <c r="E7" s="22"/>
      <c r="F7" s="1"/>
      <c r="G7" s="1"/>
      <c r="H7" s="8" t="s">
        <v>13</v>
      </c>
      <c r="I7" s="7" t="s">
        <v>6</v>
      </c>
      <c r="J7" s="9" t="s">
        <v>7</v>
      </c>
      <c r="K7" s="11" t="s">
        <v>10</v>
      </c>
      <c r="L7" s="1"/>
      <c r="M7" s="1"/>
      <c r="N7" s="1"/>
      <c r="O7" s="1"/>
    </row>
    <row r="8" spans="1:15" ht="20.399999999999999" x14ac:dyDescent="0.3">
      <c r="A8" s="1"/>
      <c r="B8" s="21"/>
      <c r="C8" s="35" t="s">
        <v>14</v>
      </c>
      <c r="D8" s="36">
        <f>IF(D4&lt;300,600,750)</f>
        <v>600</v>
      </c>
      <c r="E8" s="22"/>
      <c r="F8" s="1"/>
      <c r="G8" s="1"/>
      <c r="H8" s="8" t="s">
        <v>15</v>
      </c>
      <c r="I8" s="7" t="s">
        <v>6</v>
      </c>
      <c r="J8" s="9" t="s">
        <v>7</v>
      </c>
      <c r="K8" s="11" t="s">
        <v>10</v>
      </c>
      <c r="L8" s="1"/>
      <c r="M8" s="1"/>
      <c r="N8" s="1"/>
      <c r="O8" s="1"/>
    </row>
    <row r="9" spans="1:15" ht="20.399999999999999" x14ac:dyDescent="0.3">
      <c r="A9" s="1"/>
      <c r="B9" s="21"/>
      <c r="C9" s="37" t="s">
        <v>16</v>
      </c>
      <c r="D9" s="40">
        <f>IF(D4&lt;300,600+D4*8,750+MIN(D4,1999)*14+IF(D4&gt;1999,(MIN(D4,2499)-1999)*13,0)+IF(D4&gt;2499,(MIN(D4,3999)-2499)*11,0)+IF(D4&gt;3999,(MIN(D4,7499)-3999)*8,0)+IF(D4&gt;7499,(MIN(D4,9999)-7499)*2,0)+IF(D4&gt;9999,(MIN(D4,17499)-9999)*1,0)+IF(D4&gt;17499,(D4-17499)*0,0))-D8</f>
        <v>2064</v>
      </c>
      <c r="E9" s="22"/>
      <c r="F9" s="2"/>
      <c r="G9" s="1"/>
      <c r="H9" s="8" t="s">
        <v>17</v>
      </c>
      <c r="I9" s="7" t="s">
        <v>6</v>
      </c>
      <c r="J9" s="9" t="s">
        <v>7</v>
      </c>
      <c r="K9" s="11" t="s">
        <v>10</v>
      </c>
      <c r="L9" s="1"/>
      <c r="M9" s="1"/>
      <c r="N9" s="1"/>
      <c r="O9" s="1"/>
    </row>
    <row r="10" spans="1:15" ht="20.399999999999999" x14ac:dyDescent="0.3">
      <c r="A10" s="1"/>
      <c r="B10" s="21"/>
      <c r="C10" s="37" t="s">
        <v>18</v>
      </c>
      <c r="D10" s="36">
        <f>D4*2</f>
        <v>516</v>
      </c>
      <c r="E10" s="22"/>
      <c r="F10" s="2"/>
      <c r="G10" s="1"/>
      <c r="H10" s="8" t="s">
        <v>19</v>
      </c>
      <c r="I10" s="7" t="s">
        <v>6</v>
      </c>
      <c r="J10" s="10" t="s">
        <v>6</v>
      </c>
      <c r="K10" s="11" t="s">
        <v>10</v>
      </c>
      <c r="L10" s="1"/>
      <c r="M10" s="1"/>
      <c r="N10" s="1"/>
      <c r="O10" s="1"/>
    </row>
    <row r="11" spans="1:15" ht="20.399999999999999" x14ac:dyDescent="0.3">
      <c r="A11" s="1"/>
      <c r="B11" s="21"/>
      <c r="C11" s="37" t="s">
        <v>20</v>
      </c>
      <c r="D11" s="38">
        <f>D4*0</f>
        <v>0</v>
      </c>
      <c r="E11" s="22"/>
      <c r="F11" s="2"/>
      <c r="G11" s="1"/>
      <c r="H11" s="8" t="s">
        <v>21</v>
      </c>
      <c r="I11" s="7" t="s">
        <v>6</v>
      </c>
      <c r="J11" s="11" t="s">
        <v>10</v>
      </c>
      <c r="K11" s="11" t="s">
        <v>10</v>
      </c>
      <c r="L11" s="1"/>
      <c r="M11" s="1"/>
      <c r="N11" s="1"/>
      <c r="O11" s="1"/>
    </row>
    <row r="12" spans="1:15" ht="20.399999999999999" x14ac:dyDescent="0.35">
      <c r="A12" s="1"/>
      <c r="B12" s="21"/>
      <c r="C12" s="16" t="s">
        <v>22</v>
      </c>
      <c r="D12" s="17">
        <f>SUM(D8:D11)</f>
        <v>3180</v>
      </c>
      <c r="E12" s="22"/>
      <c r="F12" s="2"/>
      <c r="G12" s="1"/>
      <c r="H12" s="8" t="s">
        <v>23</v>
      </c>
      <c r="I12" s="7" t="s">
        <v>6</v>
      </c>
      <c r="J12" s="11" t="s">
        <v>10</v>
      </c>
      <c r="K12" s="11" t="s">
        <v>10</v>
      </c>
      <c r="L12" s="1"/>
      <c r="M12" s="1"/>
      <c r="N12" s="1"/>
      <c r="O12" s="1"/>
    </row>
    <row r="13" spans="1:15" ht="20.399999999999999" x14ac:dyDescent="0.3">
      <c r="A13" s="1"/>
      <c r="B13" s="21"/>
      <c r="C13" s="37" t="s">
        <v>24</v>
      </c>
      <c r="D13" s="36">
        <f>D12/D4</f>
        <v>12.325581395348838</v>
      </c>
      <c r="E13" s="22"/>
      <c r="F13" s="2"/>
      <c r="G13" s="1"/>
      <c r="H13" s="8" t="s">
        <v>25</v>
      </c>
      <c r="I13" s="7" t="s">
        <v>6</v>
      </c>
      <c r="J13" s="11" t="s">
        <v>10</v>
      </c>
      <c r="K13" s="11" t="s">
        <v>10</v>
      </c>
      <c r="L13" s="1"/>
      <c r="M13" s="1"/>
      <c r="N13" s="1"/>
      <c r="O13" s="1"/>
    </row>
    <row r="14" spans="1:15" ht="21" thickBot="1" x14ac:dyDescent="0.35">
      <c r="A14" s="1"/>
      <c r="B14" s="23"/>
      <c r="C14" s="24"/>
      <c r="D14" s="25"/>
      <c r="E14" s="26"/>
      <c r="F14" s="2"/>
      <c r="G14" s="1"/>
      <c r="H14" s="8" t="s">
        <v>26</v>
      </c>
      <c r="I14" s="7" t="s">
        <v>6</v>
      </c>
      <c r="J14" s="11" t="s">
        <v>10</v>
      </c>
      <c r="K14" s="11" t="s">
        <v>10</v>
      </c>
      <c r="L14" s="1"/>
      <c r="M14" s="1"/>
      <c r="N14" s="1"/>
      <c r="O14" s="1"/>
    </row>
    <row r="15" spans="1:15" ht="21" thickBot="1" x14ac:dyDescent="0.35">
      <c r="A15" s="1"/>
      <c r="B15" s="1"/>
      <c r="C15" s="4"/>
      <c r="D15" s="5"/>
      <c r="E15" s="2"/>
      <c r="F15" s="2"/>
      <c r="G15" s="1"/>
      <c r="H15" s="8" t="s">
        <v>27</v>
      </c>
      <c r="I15" s="7" t="s">
        <v>6</v>
      </c>
      <c r="J15" s="11" t="s">
        <v>10</v>
      </c>
      <c r="K15" s="11" t="s">
        <v>10</v>
      </c>
      <c r="L15" s="1"/>
      <c r="M15" s="1"/>
      <c r="N15" s="1"/>
      <c r="O15" s="1"/>
    </row>
    <row r="16" spans="1:15" ht="20.399999999999999" x14ac:dyDescent="0.3">
      <c r="A16" s="1"/>
      <c r="B16" s="18"/>
      <c r="C16" s="27"/>
      <c r="D16" s="28"/>
      <c r="E16" s="20"/>
      <c r="F16" s="2"/>
      <c r="G16" s="1"/>
      <c r="H16" s="8" t="s">
        <v>28</v>
      </c>
      <c r="I16" s="7" t="s">
        <v>6</v>
      </c>
      <c r="J16" s="11" t="s">
        <v>10</v>
      </c>
      <c r="K16" s="11" t="s">
        <v>10</v>
      </c>
      <c r="L16" s="1"/>
      <c r="M16" s="1"/>
      <c r="N16" s="1"/>
      <c r="O16" s="1"/>
    </row>
    <row r="17" spans="1:15" ht="21" thickBot="1" x14ac:dyDescent="0.4">
      <c r="A17" s="1"/>
      <c r="B17" s="21"/>
      <c r="C17" s="32" t="s">
        <v>29</v>
      </c>
      <c r="D17" s="25"/>
      <c r="E17" s="22"/>
      <c r="F17" s="2"/>
      <c r="G17" s="1"/>
      <c r="H17" s="8" t="s">
        <v>30</v>
      </c>
      <c r="I17" s="7" t="s">
        <v>6</v>
      </c>
      <c r="J17" s="11" t="s">
        <v>10</v>
      </c>
      <c r="K17" s="11" t="s">
        <v>10</v>
      </c>
      <c r="L17" s="1"/>
      <c r="M17" s="1"/>
      <c r="N17" s="1"/>
      <c r="O17" s="1"/>
    </row>
    <row r="18" spans="1:15" ht="20.399999999999999" x14ac:dyDescent="0.3">
      <c r="A18" s="1"/>
      <c r="B18" s="21"/>
      <c r="C18" s="35" t="s">
        <v>14</v>
      </c>
      <c r="D18" s="36">
        <v>750</v>
      </c>
      <c r="E18" s="22"/>
      <c r="F18" s="2"/>
      <c r="G18" s="1"/>
      <c r="H18" s="8" t="s">
        <v>31</v>
      </c>
      <c r="I18" s="7" t="s">
        <v>6</v>
      </c>
      <c r="J18" s="11" t="s">
        <v>10</v>
      </c>
      <c r="K18" s="11" t="s">
        <v>10</v>
      </c>
      <c r="L18" s="1"/>
      <c r="M18" s="1"/>
      <c r="N18" s="1"/>
      <c r="O18" s="1"/>
    </row>
    <row r="19" spans="1:15" ht="20.399999999999999" x14ac:dyDescent="0.3">
      <c r="A19" s="1"/>
      <c r="B19" s="21"/>
      <c r="C19" s="37" t="s">
        <v>16</v>
      </c>
      <c r="D19" s="36">
        <f>3*D4</f>
        <v>774</v>
      </c>
      <c r="E19" s="22"/>
      <c r="F19" s="2"/>
      <c r="G19" s="1"/>
      <c r="H19" s="8" t="s">
        <v>32</v>
      </c>
      <c r="I19" s="7" t="s">
        <v>6</v>
      </c>
      <c r="J19" s="11" t="s">
        <v>10</v>
      </c>
      <c r="K19" s="11" t="s">
        <v>10</v>
      </c>
      <c r="L19" s="1"/>
      <c r="M19" s="1"/>
      <c r="N19" s="1"/>
      <c r="O19" s="1"/>
    </row>
    <row r="20" spans="1:15" ht="20.399999999999999" x14ac:dyDescent="0.3">
      <c r="A20" s="1"/>
      <c r="B20" s="21"/>
      <c r="C20" s="37" t="s">
        <v>18</v>
      </c>
      <c r="D20" s="36">
        <f>2*D4</f>
        <v>516</v>
      </c>
      <c r="E20" s="22"/>
      <c r="F20" s="2"/>
      <c r="G20" s="1"/>
      <c r="H20" s="8" t="s">
        <v>33</v>
      </c>
      <c r="I20" s="7" t="s">
        <v>6</v>
      </c>
      <c r="J20" s="11" t="s">
        <v>10</v>
      </c>
      <c r="K20" s="11" t="s">
        <v>10</v>
      </c>
      <c r="L20" s="1"/>
      <c r="M20" s="1"/>
      <c r="N20" s="1"/>
      <c r="O20" s="1"/>
    </row>
    <row r="21" spans="1:15" ht="20.399999999999999" x14ac:dyDescent="0.3">
      <c r="A21" s="1"/>
      <c r="B21" s="21"/>
      <c r="C21" s="37" t="s">
        <v>20</v>
      </c>
      <c r="D21" s="38">
        <f>D14*0</f>
        <v>0</v>
      </c>
      <c r="E21" s="22"/>
      <c r="F21" s="2"/>
      <c r="G21" s="1"/>
      <c r="H21" s="8" t="s">
        <v>34</v>
      </c>
      <c r="I21" s="7" t="s">
        <v>6</v>
      </c>
      <c r="J21" s="11" t="s">
        <v>10</v>
      </c>
      <c r="K21" s="11" t="s">
        <v>10</v>
      </c>
      <c r="L21" s="1"/>
      <c r="M21" s="1"/>
      <c r="N21" s="1"/>
      <c r="O21" s="1"/>
    </row>
    <row r="22" spans="1:15" ht="20.399999999999999" x14ac:dyDescent="0.35">
      <c r="A22" s="1"/>
      <c r="B22" s="21"/>
      <c r="C22" s="16" t="s">
        <v>22</v>
      </c>
      <c r="D22" s="17">
        <f>SUM(D18:D21)</f>
        <v>2040</v>
      </c>
      <c r="E22" s="22"/>
      <c r="F22" s="2"/>
      <c r="G22" s="1"/>
      <c r="H22" s="8" t="s">
        <v>35</v>
      </c>
      <c r="I22" s="7" t="s">
        <v>6</v>
      </c>
      <c r="J22" s="11" t="s">
        <v>10</v>
      </c>
      <c r="K22" s="11" t="s">
        <v>10</v>
      </c>
      <c r="L22" s="1"/>
      <c r="M22" s="1"/>
      <c r="N22" s="1"/>
      <c r="O22" s="1"/>
    </row>
    <row r="23" spans="1:15" ht="20.399999999999999" x14ac:dyDescent="0.3">
      <c r="A23" s="1"/>
      <c r="B23" s="21"/>
      <c r="C23" s="37" t="s">
        <v>24</v>
      </c>
      <c r="D23" s="36">
        <f>D22/D4</f>
        <v>7.9069767441860463</v>
      </c>
      <c r="E23" s="22"/>
      <c r="F23" s="2"/>
      <c r="G23" s="1"/>
      <c r="H23" s="8" t="s">
        <v>36</v>
      </c>
      <c r="I23" s="7" t="s">
        <v>6</v>
      </c>
      <c r="J23" s="11" t="s">
        <v>10</v>
      </c>
      <c r="K23" s="11" t="s">
        <v>10</v>
      </c>
      <c r="L23" s="1"/>
      <c r="M23" s="1"/>
      <c r="N23" s="1"/>
      <c r="O23" s="1"/>
    </row>
    <row r="24" spans="1:15" ht="21" thickBot="1" x14ac:dyDescent="0.35">
      <c r="A24" s="1"/>
      <c r="B24" s="23"/>
      <c r="C24" s="24"/>
      <c r="D24" s="29"/>
      <c r="E24" s="26"/>
      <c r="F24" s="2"/>
      <c r="G24" s="1"/>
      <c r="H24" s="8" t="s">
        <v>37</v>
      </c>
      <c r="I24" s="7" t="s">
        <v>6</v>
      </c>
      <c r="J24" s="9" t="s">
        <v>7</v>
      </c>
      <c r="K24" s="11" t="s">
        <v>10</v>
      </c>
      <c r="L24" s="1"/>
      <c r="M24" s="1"/>
      <c r="N24" s="1"/>
      <c r="O24" s="1"/>
    </row>
    <row r="25" spans="1:15" ht="21" thickBot="1" x14ac:dyDescent="0.35">
      <c r="A25" s="1"/>
      <c r="B25" s="1"/>
      <c r="C25" s="4"/>
      <c r="D25" s="6"/>
      <c r="E25" s="2"/>
      <c r="F25" s="2"/>
      <c r="G25" s="1"/>
      <c r="H25" s="8" t="s">
        <v>38</v>
      </c>
      <c r="I25" s="7" t="s">
        <v>6</v>
      </c>
      <c r="J25" s="11" t="s">
        <v>10</v>
      </c>
      <c r="K25" s="11" t="s">
        <v>10</v>
      </c>
      <c r="L25" s="1"/>
      <c r="M25" s="1"/>
      <c r="N25" s="1"/>
      <c r="O25" s="1"/>
    </row>
    <row r="26" spans="1:15" ht="20.399999999999999" x14ac:dyDescent="0.3">
      <c r="A26" s="1"/>
      <c r="B26" s="18"/>
      <c r="C26" s="27"/>
      <c r="D26" s="30"/>
      <c r="E26" s="20"/>
      <c r="F26" s="2"/>
      <c r="G26" s="1"/>
      <c r="H26" s="8" t="s">
        <v>39</v>
      </c>
      <c r="I26" s="7" t="s">
        <v>6</v>
      </c>
      <c r="J26" s="11" t="s">
        <v>10</v>
      </c>
      <c r="K26" s="11" t="s">
        <v>10</v>
      </c>
      <c r="L26" s="1"/>
      <c r="M26" s="1"/>
      <c r="N26" s="1"/>
      <c r="O26" s="1"/>
    </row>
    <row r="27" spans="1:15" ht="21" thickBot="1" x14ac:dyDescent="0.4">
      <c r="A27" s="1"/>
      <c r="B27" s="21"/>
      <c r="C27" s="32" t="s">
        <v>40</v>
      </c>
      <c r="D27" s="29"/>
      <c r="E27" s="22"/>
      <c r="F27" s="2"/>
      <c r="G27" s="1"/>
      <c r="H27" s="8" t="s">
        <v>41</v>
      </c>
      <c r="I27" s="7" t="s">
        <v>6</v>
      </c>
      <c r="J27" s="11" t="s">
        <v>10</v>
      </c>
      <c r="K27" s="11" t="s">
        <v>10</v>
      </c>
      <c r="L27" s="1"/>
      <c r="M27" s="1"/>
      <c r="N27" s="1"/>
      <c r="O27" s="1"/>
    </row>
    <row r="28" spans="1:15" ht="20.399999999999999" x14ac:dyDescent="0.3">
      <c r="A28" s="1"/>
      <c r="B28" s="21"/>
      <c r="C28" s="37" t="s">
        <v>18</v>
      </c>
      <c r="D28" s="36">
        <f>2*D4</f>
        <v>516</v>
      </c>
      <c r="E28" s="22"/>
      <c r="F28" s="2"/>
      <c r="G28" s="1"/>
      <c r="H28" s="8" t="s">
        <v>42</v>
      </c>
      <c r="I28" s="7" t="s">
        <v>6</v>
      </c>
      <c r="J28" s="11" t="s">
        <v>10</v>
      </c>
      <c r="K28" s="11" t="s">
        <v>10</v>
      </c>
      <c r="L28" s="1"/>
      <c r="M28" s="1"/>
      <c r="N28" s="1"/>
      <c r="O28" s="1"/>
    </row>
    <row r="29" spans="1:15" ht="20.399999999999999" x14ac:dyDescent="0.35">
      <c r="A29" s="1"/>
      <c r="B29" s="21"/>
      <c r="C29" s="16" t="s">
        <v>22</v>
      </c>
      <c r="D29" s="17">
        <f>SUM(D24:D28)</f>
        <v>516</v>
      </c>
      <c r="E29" s="22"/>
      <c r="F29" s="2"/>
      <c r="G29" s="1"/>
      <c r="H29" s="8" t="s">
        <v>43</v>
      </c>
      <c r="I29" s="7" t="s">
        <v>6</v>
      </c>
      <c r="J29" s="11" t="s">
        <v>10</v>
      </c>
      <c r="K29" s="11" t="s">
        <v>10</v>
      </c>
      <c r="L29" s="1"/>
      <c r="M29" s="1"/>
      <c r="N29" s="1"/>
      <c r="O29" s="1"/>
    </row>
    <row r="30" spans="1:15" ht="20.399999999999999" x14ac:dyDescent="0.3">
      <c r="A30" s="1"/>
      <c r="B30" s="21"/>
      <c r="C30" s="37" t="s">
        <v>24</v>
      </c>
      <c r="D30" s="36">
        <f>D29/D4</f>
        <v>2</v>
      </c>
      <c r="E30" s="22"/>
      <c r="F30" s="2"/>
      <c r="G30" s="1"/>
      <c r="H30" s="8" t="s">
        <v>44</v>
      </c>
      <c r="I30" s="7" t="s">
        <v>6</v>
      </c>
      <c r="J30" s="11" t="s">
        <v>10</v>
      </c>
      <c r="K30" s="11" t="s">
        <v>10</v>
      </c>
      <c r="L30" s="1"/>
      <c r="M30" s="1"/>
      <c r="N30" s="1"/>
      <c r="O30" s="1"/>
    </row>
    <row r="31" spans="1:15" ht="21" thickBot="1" x14ac:dyDescent="0.35">
      <c r="A31" s="1"/>
      <c r="B31" s="23"/>
      <c r="C31" s="31"/>
      <c r="D31" s="29"/>
      <c r="E31" s="26"/>
      <c r="F31" s="2"/>
      <c r="G31" s="1"/>
      <c r="H31" s="8" t="s">
        <v>45</v>
      </c>
      <c r="I31" s="7" t="s">
        <v>6</v>
      </c>
      <c r="J31" s="11" t="s">
        <v>10</v>
      </c>
      <c r="K31" s="11" t="s">
        <v>10</v>
      </c>
      <c r="L31" s="1"/>
      <c r="M31" s="1"/>
      <c r="N31" s="1"/>
      <c r="O31" s="1"/>
    </row>
    <row r="32" spans="1:15" ht="20.399999999999999" x14ac:dyDescent="0.3">
      <c r="A32" s="1"/>
      <c r="B32" s="1"/>
      <c r="C32" s="3"/>
      <c r="D32" s="6"/>
      <c r="E32" s="2"/>
      <c r="F32" s="2"/>
      <c r="G32" s="1"/>
      <c r="H32" s="8" t="s">
        <v>46</v>
      </c>
      <c r="I32" s="7" t="s">
        <v>6</v>
      </c>
      <c r="J32" s="11" t="s">
        <v>10</v>
      </c>
      <c r="K32" s="11" t="s">
        <v>10</v>
      </c>
      <c r="L32" s="1"/>
      <c r="M32" s="1"/>
      <c r="N32" s="1"/>
      <c r="O32" s="1"/>
    </row>
    <row r="33" spans="1:15" ht="15.6" x14ac:dyDescent="0.3">
      <c r="A33" s="1"/>
      <c r="B33" s="42" t="s">
        <v>47</v>
      </c>
      <c r="C33" s="42"/>
      <c r="D33" s="42"/>
      <c r="E33" s="42"/>
      <c r="F33" s="2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</sheetData>
  <sheetProtection algorithmName="SHA-512" hashValue="DRxuKCtINvIsB4XyETlH8HQbmpAk0FrJykGZU/niaW33MuH3A3TUNxwzHvgYdfmh4SKUT7u//YcTYsBP8ksZYA==" saltValue="tHZ8etnj+5ltNJYiStCwzQ==" spinCount="100000" sheet="1" objects="1" scenarios="1" selectLockedCells="1"/>
  <mergeCells count="2">
    <mergeCell ref="B2:E2"/>
    <mergeCell ref="B33:E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BBF506CC38A44D9FA86736095621B8" ma:contentTypeVersion="19" ma:contentTypeDescription="Opret et nyt dokument." ma:contentTypeScope="" ma:versionID="2dfd309d87f5262681e8c05ec5417cfc">
  <xsd:schema xmlns:xsd="http://www.w3.org/2001/XMLSchema" xmlns:xs="http://www.w3.org/2001/XMLSchema" xmlns:p="http://schemas.microsoft.com/office/2006/metadata/properties" xmlns:ns2="d1be6bfd-f9d0-4d01-a0e5-821eec187a10" xmlns:ns3="811ef737-0d77-48c2-a387-3b2eb776f648" targetNamespace="http://schemas.microsoft.com/office/2006/metadata/properties" ma:root="true" ma:fieldsID="85e5f201246faf62d22ead9836e030cc" ns2:_="" ns3:_="">
    <xsd:import namespace="d1be6bfd-f9d0-4d01-a0e5-821eec187a10"/>
    <xsd:import namespace="811ef737-0d77-48c2-a387-3b2eb776f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e6bfd-f9d0-4d01-a0e5-821eec18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Godkendelsesstatus" ma:internalName="Godkendelses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ledmærker" ma:readOnly="false" ma:fieldId="{5cf76f15-5ced-4ddc-b409-7134ff3c332f}" ma:taxonomyMulti="true" ma:sspId="9abba34a-61e5-49f7-95e4-f664731d5e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ef737-0d77-48c2-a387-3b2eb776f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8ec49c4-8aef-4188-ac62-bf37f153c1da}" ma:internalName="TaxCatchAll" ma:showField="CatchAllData" ma:web="811ef737-0d77-48c2-a387-3b2eb776f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1be6bfd-f9d0-4d01-a0e5-821eec187a10" xsi:nil="true"/>
    <TaxCatchAll xmlns="811ef737-0d77-48c2-a387-3b2eb776f648" xsi:nil="true"/>
    <lcf76f155ced4ddcb4097134ff3c332f xmlns="d1be6bfd-f9d0-4d01-a0e5-821eec187a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C250D-CF2A-4315-AB73-886515D75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E1E696-7133-4CCC-A4B4-F56183D1E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e6bfd-f9d0-4d01-a0e5-821eec187a10"/>
    <ds:schemaRef ds:uri="811ef737-0d77-48c2-a387-3b2eb776f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27334-EB72-4EC0-975C-FA1F0ECE557C}">
  <ds:schemaRefs>
    <ds:schemaRef ds:uri="http://schemas.microsoft.com/office/2006/metadata/properties"/>
    <ds:schemaRef ds:uri="http://schemas.microsoft.com/office/infopath/2007/PartnerControls"/>
    <ds:schemaRef ds:uri="d1be6bfd-f9d0-4d01-a0e5-821eec187a10"/>
    <ds:schemaRef ds:uri="811ef737-0d77-48c2-a387-3b2eb776f6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Kontingent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 Christensen</dc:creator>
  <cp:keywords/>
  <dc:description/>
  <cp:lastModifiedBy>Morten Paaske</cp:lastModifiedBy>
  <cp:revision/>
  <dcterms:created xsi:type="dcterms:W3CDTF">2025-11-18T16:40:38Z</dcterms:created>
  <dcterms:modified xsi:type="dcterms:W3CDTF">2026-02-17T12:11:04Z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0x01010031BBF506CC38A44D9FA86736095621B8</vt:lpwstr>
  </property>
  <property fmtid="{D5CDD505-2E9C-101B-9397-08002B2CF9AE}" pid="3" name="MediaServiceImageTags">
    <vt:lpwstr/>
  </property>
</Properties>
</file>